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han\Desktop\"/>
    </mc:Choice>
  </mc:AlternateContent>
  <xr:revisionPtr revIDLastSave="0" documentId="13_ncr:1_{79296F78-D24B-4FF1-91E8-EFE12324D78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Parameters" sheetId="1" r:id="rId1"/>
    <sheet name="Vessels per fl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E2" i="2"/>
  <c r="C13" i="2"/>
  <c r="F12" i="2"/>
  <c r="C12" i="2"/>
  <c r="C11" i="2"/>
  <c r="F10" i="2"/>
  <c r="C10" i="2"/>
  <c r="F9" i="2"/>
  <c r="C9" i="2"/>
  <c r="F8" i="2"/>
  <c r="C8" i="2"/>
  <c r="F7" i="2"/>
  <c r="C7" i="2"/>
  <c r="F6" i="2"/>
  <c r="C6" i="2"/>
  <c r="F5" i="2"/>
  <c r="C5" i="2"/>
  <c r="C4" i="2"/>
  <c r="E4" i="2" s="1"/>
  <c r="C3" i="2"/>
  <c r="E3" i="2" s="1"/>
  <c r="C2" i="2"/>
  <c r="E11" i="2" l="1"/>
  <c r="F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tc={620C4F38-7748-4A42-9617-51C588689802}</author>
    <author>tc={13B64374-E077-4DE2-84AC-FC9012EB97F2}</author>
  </authors>
  <commentList>
    <comment ref="E1" authorId="0" shapeId="0" xr:uid="{620C4F38-7748-4A42-9617-51C58868980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Vlootgewicht (Capaciteit gedeeld door de wortel van de afstand) </t>
      </text>
    </comment>
    <comment ref="F1" authorId="1" shapeId="0" xr:uid="{13B64374-E077-4DE2-84AC-FC9012EB97F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Gewogen waarde (KlasseScore × Gewicht) </t>
      </text>
    </comment>
  </commentList>
</comments>
</file>

<file path=xl/sharedStrings.xml><?xml version="1.0" encoding="utf-8"?>
<sst xmlns="http://schemas.openxmlformats.org/spreadsheetml/2006/main" count="27" uniqueCount="19">
  <si>
    <t>Score</t>
  </si>
  <si>
    <t>Bronze</t>
  </si>
  <si>
    <t>Silver</t>
  </si>
  <si>
    <t>Gold</t>
  </si>
  <si>
    <t>Platinum</t>
  </si>
  <si>
    <t>Klasse</t>
  </si>
  <si>
    <t>Vessel 1</t>
  </si>
  <si>
    <t>Vessel 2</t>
  </si>
  <si>
    <t>Vessel 3</t>
  </si>
  <si>
    <t>Vessel</t>
  </si>
  <si>
    <t>Level</t>
  </si>
  <si>
    <t>Annual volume transported</t>
  </si>
  <si>
    <t>Class</t>
  </si>
  <si>
    <t>Class* Volume</t>
  </si>
  <si>
    <t>Vessel Score</t>
  </si>
  <si>
    <t>1 &lt; 2</t>
  </si>
  <si>
    <t>2 &lt; 3</t>
  </si>
  <si>
    <t>3 &lt; 4</t>
  </si>
  <si>
    <t xml:space="preserve">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</si>
</sst>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kl"/>
    </font>
    <font>
      <sz val="11"/>
      <color theme="1"/>
      <name val="Cakl"/>
    </font>
    <font>
      <b/>
      <sz val="16"/>
      <color theme="1"/>
      <name val="Cakl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B05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B05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0" xfId="0" applyFont="1" applyFill="1" applyBorder="1"/>
    <xf numFmtId="0" fontId="2" fillId="2" borderId="1" xfId="0" applyFont="1" applyFill="1" applyBorder="1"/>
    <xf numFmtId="0" fontId="2" fillId="2" borderId="11" xfId="0" applyFont="1" applyFill="1" applyBorder="1"/>
    <xf numFmtId="0" fontId="3" fillId="0" borderId="1" xfId="0" applyFont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4" fontId="3" fillId="0" borderId="0" xfId="0" applyNumberFormat="1" applyFont="1"/>
    <xf numFmtId="0" fontId="3" fillId="0" borderId="8" xfId="0" applyFont="1" applyBorder="1"/>
    <xf numFmtId="49" fontId="3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4" fontId="3" fillId="0" borderId="6" xfId="0" applyNumberFormat="1" applyFont="1" applyBorder="1"/>
    <xf numFmtId="0" fontId="3" fillId="0" borderId="9" xfId="0" applyFont="1" applyBorder="1"/>
    <xf numFmtId="0" fontId="4" fillId="0" borderId="6" xfId="0" applyFont="1" applyBorder="1"/>
    <xf numFmtId="2" fontId="4" fillId="0" borderId="9" xfId="0" applyNumberFormat="1" applyFont="1" applyBorder="1"/>
    <xf numFmtId="0" fontId="3" fillId="0" borderId="7" xfId="0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133350</xdr:rowOff>
    </xdr:from>
    <xdr:to>
      <xdr:col>13</xdr:col>
      <xdr:colOff>266700</xdr:colOff>
      <xdr:row>7</xdr:row>
      <xdr:rowOff>133350</xdr:rowOff>
    </xdr:to>
    <xdr:pic>
      <xdr:nvPicPr>
        <xdr:cNvPr id="7" name="Afbeelding 6" descr="CSC Logo gebruikshandleiding – Concrete Sustainability ...">
          <a:extLst>
            <a:ext uri="{FF2B5EF4-FFF2-40B4-BE49-F238E27FC236}">
              <a16:creationId xmlns:a16="http://schemas.microsoft.com/office/drawing/2014/main" id="{735FFAF4-1E6D-56B3-7F78-DB4022269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6175" y="133350"/>
          <a:ext cx="13335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emco Kerkhoven" id="{009D7DBE-71B8-484D-9ED4-B9981ACD3789}" userId="S::remco.kerkhoven@betonhuis.nl::861738f0-ca2f-43ba-a22d-2435a46d66a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6-03-12T06:55:45.44" personId="{009D7DBE-71B8-484D-9ED4-B9981ACD3789}" id="{620C4F38-7748-4A42-9617-51C588689802}">
    <text xml:space="preserve">Vlootgewicht (Capaciteit gedeeld door de wortel van de afstand) </text>
  </threadedComment>
  <threadedComment ref="F1" dT="2026-03-12T06:58:49.19" personId="{009D7DBE-71B8-484D-9ED4-B9981ACD3789}" id="{13B64374-E077-4DE2-84AC-FC9012EB97F2}">
    <text xml:space="preserve">Gewogen waarde (KlasseScore × Gewicht) 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>
      <selection activeCell="C10" sqref="C10"/>
    </sheetView>
  </sheetViews>
  <sheetFormatPr baseColWidth="10" defaultColWidth="9.140625" defaultRowHeight="15"/>
  <sheetData>
    <row r="1" spans="1:2">
      <c r="A1" t="s">
        <v>5</v>
      </c>
      <c r="B1" t="s">
        <v>0</v>
      </c>
    </row>
    <row r="2" spans="1:2">
      <c r="A2" t="s">
        <v>1</v>
      </c>
      <c r="B2">
        <v>1</v>
      </c>
    </row>
    <row r="3" spans="1:2">
      <c r="A3" t="s">
        <v>2</v>
      </c>
      <c r="B3">
        <v>2</v>
      </c>
    </row>
    <row r="4" spans="1:2">
      <c r="A4" t="s">
        <v>3</v>
      </c>
      <c r="B4">
        <v>3</v>
      </c>
    </row>
    <row r="5" spans="1:2">
      <c r="A5" t="s">
        <v>4</v>
      </c>
      <c r="B5">
        <v>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"/>
  <sheetViews>
    <sheetView tabSelected="1" workbookViewId="0">
      <selection activeCell="E20" sqref="E20"/>
    </sheetView>
  </sheetViews>
  <sheetFormatPr baseColWidth="10" defaultColWidth="9.140625" defaultRowHeight="15"/>
  <cols>
    <col min="1" max="1" width="14.5703125" customWidth="1"/>
    <col min="2" max="2" width="11.42578125" customWidth="1"/>
    <col min="3" max="3" width="16.140625" customWidth="1"/>
    <col min="4" max="4" width="36.140625" customWidth="1"/>
    <col min="5" max="5" width="38.42578125" customWidth="1"/>
    <col min="6" max="6" width="51.85546875" customWidth="1"/>
  </cols>
  <sheetData>
    <row r="1" spans="1:14">
      <c r="A1" s="1" t="s">
        <v>9</v>
      </c>
      <c r="B1" s="2" t="s">
        <v>10</v>
      </c>
      <c r="C1" s="2" t="s">
        <v>12</v>
      </c>
      <c r="D1" s="2" t="s">
        <v>11</v>
      </c>
      <c r="E1" s="2" t="s">
        <v>13</v>
      </c>
      <c r="F1" s="3"/>
      <c r="G1" s="4"/>
      <c r="H1" s="5" t="s">
        <v>14</v>
      </c>
      <c r="I1" s="6"/>
      <c r="J1" s="4"/>
      <c r="K1" s="4"/>
      <c r="L1" s="4"/>
      <c r="M1" s="4"/>
      <c r="N1" s="7"/>
    </row>
    <row r="2" spans="1:14">
      <c r="A2" s="8" t="s">
        <v>6</v>
      </c>
      <c r="B2" s="9" t="s">
        <v>1</v>
      </c>
      <c r="C2" s="9">
        <f>IFERROR(VLOOKUP(B2,Parameters!A:B,2,FALSE),"")</f>
        <v>1</v>
      </c>
      <c r="D2" s="10">
        <v>1000</v>
      </c>
      <c r="E2" s="10">
        <f>C2*D2</f>
        <v>1000</v>
      </c>
      <c r="F2" s="11"/>
      <c r="G2" s="9"/>
      <c r="H2" s="12" t="s">
        <v>15</v>
      </c>
      <c r="I2" s="13" t="s">
        <v>1</v>
      </c>
      <c r="J2" s="9"/>
      <c r="K2" s="9"/>
      <c r="L2" s="9"/>
      <c r="M2" s="9"/>
      <c r="N2" s="14"/>
    </row>
    <row r="3" spans="1:14">
      <c r="A3" s="8" t="s">
        <v>7</v>
      </c>
      <c r="B3" s="9" t="s">
        <v>2</v>
      </c>
      <c r="C3" s="9">
        <f>IFERROR(VLOOKUP(B3,Parameters!A:B,2,FALSE),"")</f>
        <v>2</v>
      </c>
      <c r="D3" s="10">
        <v>1000</v>
      </c>
      <c r="E3" s="10">
        <f>C3*D3</f>
        <v>2000</v>
      </c>
      <c r="F3" s="11"/>
      <c r="G3" s="9"/>
      <c r="H3" s="12" t="s">
        <v>16</v>
      </c>
      <c r="I3" s="13" t="s">
        <v>2</v>
      </c>
      <c r="J3" s="9"/>
      <c r="K3" s="9"/>
      <c r="L3" s="9"/>
      <c r="M3" s="9"/>
      <c r="N3" s="14"/>
    </row>
    <row r="4" spans="1:14">
      <c r="A4" s="8" t="s">
        <v>8</v>
      </c>
      <c r="B4" s="9" t="s">
        <v>4</v>
      </c>
      <c r="C4" s="9">
        <f>IFERROR(VLOOKUP(B4,Parameters!A:B,2,FALSE),"")</f>
        <v>4</v>
      </c>
      <c r="D4" s="10">
        <v>1000</v>
      </c>
      <c r="E4" s="10">
        <f>C4*D4</f>
        <v>4000</v>
      </c>
      <c r="F4" s="11"/>
      <c r="G4" s="9"/>
      <c r="H4" s="12" t="s">
        <v>17</v>
      </c>
      <c r="I4" s="13" t="s">
        <v>3</v>
      </c>
      <c r="J4" s="9"/>
      <c r="K4" s="9"/>
      <c r="L4" s="9"/>
      <c r="M4" s="9"/>
      <c r="N4" s="14"/>
    </row>
    <row r="5" spans="1:14">
      <c r="A5" s="8"/>
      <c r="B5" s="9"/>
      <c r="C5" s="9" t="str">
        <f>IFERROR(VLOOKUP(B5,Parameters!A:B,2,FALSE),"")</f>
        <v/>
      </c>
      <c r="D5" s="10"/>
      <c r="E5" s="10"/>
      <c r="F5" s="11" t="str">
        <f t="shared" ref="F5:F10" si="0">IF(E5="","",C5*E5)</f>
        <v/>
      </c>
      <c r="G5" s="9"/>
      <c r="H5" s="12" t="s">
        <v>18</v>
      </c>
      <c r="I5" s="13" t="s">
        <v>4</v>
      </c>
      <c r="J5" s="9"/>
      <c r="K5" s="9"/>
      <c r="L5" s="9"/>
      <c r="M5" s="9"/>
      <c r="N5" s="14"/>
    </row>
    <row r="6" spans="1:14">
      <c r="A6" s="8"/>
      <c r="B6" s="9"/>
      <c r="C6" s="9" t="str">
        <f>IFERROR(VLOOKUP(B6,Parameters!A:B,2,FALSE),"")</f>
        <v/>
      </c>
      <c r="D6" s="10"/>
      <c r="E6" s="10"/>
      <c r="F6" s="11" t="str">
        <f t="shared" si="0"/>
        <v/>
      </c>
      <c r="G6" s="9"/>
      <c r="H6" s="9"/>
      <c r="I6" s="9"/>
      <c r="J6" s="9"/>
      <c r="K6" s="9"/>
      <c r="L6" s="9"/>
      <c r="M6" s="9"/>
      <c r="N6" s="14"/>
    </row>
    <row r="7" spans="1:14">
      <c r="A7" s="8"/>
      <c r="B7" s="9"/>
      <c r="C7" s="9" t="str">
        <f>IFERROR(VLOOKUP(B7,Parameters!A:B,2,FALSE),"")</f>
        <v/>
      </c>
      <c r="D7" s="10"/>
      <c r="E7" s="10"/>
      <c r="F7" s="11" t="str">
        <f t="shared" si="0"/>
        <v/>
      </c>
      <c r="G7" s="9"/>
      <c r="H7" s="9"/>
      <c r="I7" s="9"/>
      <c r="J7" s="9"/>
      <c r="K7" s="9"/>
      <c r="L7" s="9"/>
      <c r="M7" s="9"/>
      <c r="N7" s="14"/>
    </row>
    <row r="8" spans="1:14">
      <c r="A8" s="8"/>
      <c r="B8" s="9"/>
      <c r="C8" s="9" t="str">
        <f>IFERROR(VLOOKUP(B8,Parameters!A:B,2,FALSE),"")</f>
        <v/>
      </c>
      <c r="D8" s="10"/>
      <c r="E8" s="10"/>
      <c r="F8" s="11" t="str">
        <f t="shared" si="0"/>
        <v/>
      </c>
      <c r="G8" s="9"/>
      <c r="H8" s="9"/>
      <c r="I8" s="9"/>
      <c r="J8" s="9"/>
      <c r="K8" s="9"/>
      <c r="L8" s="9"/>
      <c r="M8" s="9"/>
      <c r="N8" s="14"/>
    </row>
    <row r="9" spans="1:14">
      <c r="A9" s="8"/>
      <c r="B9" s="9"/>
      <c r="C9" s="9" t="str">
        <f>IFERROR(VLOOKUP(B9,Parameters!A:B,2,FALSE),"")</f>
        <v/>
      </c>
      <c r="D9" s="10"/>
      <c r="E9" s="10"/>
      <c r="F9" s="11" t="str">
        <f t="shared" si="0"/>
        <v/>
      </c>
      <c r="G9" s="9"/>
      <c r="H9" s="9"/>
      <c r="I9" s="9"/>
      <c r="J9" s="9"/>
      <c r="K9" s="9"/>
      <c r="L9" s="9"/>
      <c r="M9" s="9"/>
      <c r="N9" s="14"/>
    </row>
    <row r="10" spans="1:14" ht="15.75" thickBot="1">
      <c r="A10" s="15"/>
      <c r="B10" s="16"/>
      <c r="C10" s="16" t="str">
        <f>IFERROR(VLOOKUP(B10,Parameters!A:B,2,FALSE),"")</f>
        <v/>
      </c>
      <c r="D10" s="17"/>
      <c r="E10" s="17"/>
      <c r="F10" s="18" t="str">
        <f t="shared" si="0"/>
        <v/>
      </c>
      <c r="G10" s="9"/>
      <c r="H10" s="9"/>
      <c r="I10" s="9"/>
      <c r="J10" s="9"/>
      <c r="K10" s="9"/>
      <c r="L10" s="9"/>
      <c r="M10" s="9"/>
      <c r="N10" s="14"/>
    </row>
    <row r="11" spans="1:14">
      <c r="A11" s="8"/>
      <c r="B11" s="9"/>
      <c r="C11" s="9" t="str">
        <f>IFERROR(VLOOKUP(B11,Parameters!A:B,2,FALSE),"")</f>
        <v/>
      </c>
      <c r="D11" s="10">
        <f>SUM(D2:D10)</f>
        <v>3000</v>
      </c>
      <c r="E11" s="10">
        <f>SUM(E2:E10)</f>
        <v>7000</v>
      </c>
      <c r="F11" s="11"/>
      <c r="G11" s="9"/>
      <c r="H11" s="9"/>
      <c r="I11" s="9"/>
      <c r="J11" s="9"/>
      <c r="K11" s="9"/>
      <c r="L11" s="9"/>
      <c r="M11" s="9"/>
      <c r="N11" s="14"/>
    </row>
    <row r="12" spans="1:14">
      <c r="A12" s="8"/>
      <c r="B12" s="9"/>
      <c r="C12" s="9" t="str">
        <f>IFERROR(VLOOKUP(B12,Parameters!A:B,2,FALSE),"")</f>
        <v/>
      </c>
      <c r="D12" s="9"/>
      <c r="E12" s="9"/>
      <c r="F12" s="11" t="str">
        <f>IF(E12="","",C12*E12)</f>
        <v/>
      </c>
      <c r="G12" s="9"/>
      <c r="H12" s="9"/>
      <c r="I12" s="9"/>
      <c r="J12" s="9"/>
      <c r="K12" s="9"/>
      <c r="L12" s="9"/>
      <c r="M12" s="9"/>
      <c r="N12" s="14"/>
    </row>
    <row r="13" spans="1:14" ht="21" thickBot="1">
      <c r="A13" s="15"/>
      <c r="B13" s="16"/>
      <c r="C13" s="16" t="str">
        <f>IFERROR(VLOOKUP(B13,Parameters!A:B,2,FALSE),"")</f>
        <v/>
      </c>
      <c r="D13" s="16"/>
      <c r="E13" s="19" t="s">
        <v>14</v>
      </c>
      <c r="F13" s="20">
        <f>E11/D11</f>
        <v>2.3333333333333335</v>
      </c>
      <c r="G13" s="16"/>
      <c r="H13" s="16"/>
      <c r="I13" s="16"/>
      <c r="J13" s="16"/>
      <c r="K13" s="16"/>
      <c r="L13" s="16"/>
      <c r="M13" s="16"/>
      <c r="N13" s="21"/>
    </row>
  </sheetData>
  <mergeCells count="1">
    <mergeCell ref="H1:I1"/>
  </mergeCells>
  <phoneticPr fontId="1" type="noConversion"/>
  <pageMargins left="0.75" right="0.75" top="1" bottom="1" header="0.5" footer="0.5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Parameters</vt:lpstr>
      <vt:lpstr>Vessels per fleet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Andreas Tuan Phan</cp:lastModifiedBy>
  <dcterms:created xsi:type="dcterms:W3CDTF">2026-03-12T06:43:47Z</dcterms:created>
  <dcterms:modified xsi:type="dcterms:W3CDTF">2026-05-05T05:42:48Z</dcterms:modified>
</cp:coreProperties>
</file>